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<sst xmlns="http://schemas.openxmlformats.org/spreadsheetml/2006/main" count="217" uniqueCount="179">
  <si>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</si>
  <si>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</si>
  <si>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</si>
  <si>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</si>
  <si>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</si>
  <si>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</si>
  <si>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</si>
  <si>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</si>
  <si>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</si>
  <si>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</si>
  <si>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</si>
  <si>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</si>
  <si>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</si>
  <si>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</si>
  <si>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</si>
  <si>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</si>
  <si>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</si>
  <si>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</si>
  <si>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</si>
  <si>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</si>
  <si>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</si>
  <si>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</si>
  <si>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</si>
  <si>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</si>
  <si>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</si>
  <si>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</si>
  <si>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</si>
  <si>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</si>
  <si>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</si>
  <si>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</si>
  <si>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</si>
  <si>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</si>
  <si>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</si>
  <si>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</si>
  <si>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</si>
  <si>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</si>
  <si>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</si>
  <si>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</si>
  <si>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</si>
  <si>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</si>
  <si>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</si>
  <si>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</si>
  <si>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</si>
  <si>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</si>
  <si>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</si>
  <si>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</si>
  <si>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</si>
  <si>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</si>
  <si>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</si>
  <si>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</si>
  <si>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</si>
  <si>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</si>
  <si>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</si>
  <si>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</si>
  <si>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</si>
  <si>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</si>
  <si>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</si>
  <si>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</si>
  <si>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</si>
  <si>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</si>
  <si>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</si>
  <si>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</si>
  <si>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</si>
  <si>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</si>
  <si>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</si>
  <si>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</si>
  <si>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</si>
  <si>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</si>
  <si>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</si>
  <si>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</si>
  <si>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</si>
  <si>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</si>
  <si>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</si>
  <si>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</si>
  <si>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</si>
  <si>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</si>
  <si>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</si>
  <si>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</si>
  <si>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</si>
  <si>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</si>
  <si>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</si>
  <si>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</si>
  <si>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</si>
  <si>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</si>
  <si>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</si>
  <si>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</si>
  <si>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</si>
  <si>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</si>
  <si>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</si>
  <si>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</si>
  <si>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</si>
  <si>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</si>
  <si>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</si>
  <si>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</si>
  <si>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</si>
  <si>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</si>
  <si>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</si>
  <si>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</si>
  <si>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</si>
  <si>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</si>
  <si>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</si>
  <si>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</si>
  <si>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</si>
  <si>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</si>
  <si>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</si>
  <si>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</si>
  <si>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</si>
  <si>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</si>
  <si>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</si>
  <si>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</si>
  <si>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</si>
  <si>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</si>
  <si>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</si>
  <si>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</si>
  <si>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</si>
  <si>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</si>
  <si>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</si>
  <si>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</si>
  <si>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</si>
  <si>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</si>
  <si>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</si>
  <si>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</si>
  <si>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</si>
  <si>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</si>
  <si>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</si>
  <si>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</si>
  <si>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</si>
  <si>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</si>
  <si>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</si>
  <si>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</si>
  <si>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</si>
  <si>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</si>
  <si>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</si>
  <si>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</si>
  <si>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</si>
  <si>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</si>
  <si>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</si>
  <si>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</si>
  <si>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</si>
  <si>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</si>
  <si>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</si>
  <si>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</si>
  <si>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</si>
  <si>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</si>
  <si>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</si>
  <si>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</si>
  <si>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</si>
  <si>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</si>
  <si>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</si>
  <si>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</si>
  <si>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</si>
  <si>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</si>
  <si>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</si>
  <si>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</si>
  <si>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</si>
  <si>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</si>
  <si>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</si>
  <si>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</si>
  <si>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</si>
  <si>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</si>
  <si>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</si>
  <si>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</si>
  <si>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</si>
  <si>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</si>
  <si>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</si>
  <si>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</si>
  <si>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</si>
  <si>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</si>
  <si>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</si>
  <si>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</si>
  <si>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</si>
  <si>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</si>
  <si>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</si>
  <si>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</si>
  <si>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Canon Hidracarburíficos</t>
  </si>
  <si>
    <r>
      <t>Para Ser Depositado En  Subcuenta Nro. (01)</t>
    </r>
    <r>
      <rPr>
        <b/>
        <sz val="14"/>
        <rFont val="Arial"/>
        <family val="2"/>
      </rPr>
      <t xml:space="preserve"> 923140/0</t>
    </r>
  </si>
  <si>
    <t>Canon Hidrocarburíficos</t>
  </si>
  <si>
    <t>500  Canones hidrocarburíferos</t>
  </si>
  <si>
    <t>501  Otros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</si>
</sst>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left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0" borderId="55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4" t="s">
        <v>145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7" t="s">
        <v>147</v>
      </c>
      <c r="C16" s="158"/>
      <c r="D16" s="158"/>
      <c r="E16" s="158"/>
      <c r="F16" s="158"/>
      <c r="G16" s="158"/>
      <c r="H16" s="158"/>
      <c r="I16" s="158"/>
      <c r="J16" s="159"/>
      <c r="K16" s="64"/>
      <c r="L16" s="160" t="s">
        <v>148</v>
      </c>
      <c r="M16" s="161"/>
    </row>
    <row r="17" spans="2:13" ht="15.75" thickBot="1">
      <c r="B17" s="157" t="s">
        <v>169</v>
      </c>
      <c r="C17" s="158"/>
      <c r="D17" s="158"/>
      <c r="E17" s="158"/>
      <c r="F17" s="158"/>
      <c r="G17" s="158"/>
      <c r="H17" s="158"/>
      <c r="I17" s="158"/>
      <c r="J17" s="159"/>
      <c r="K17" s="64"/>
      <c r="L17" s="162" t="s">
        <v>148</v>
      </c>
      <c r="M17" s="163"/>
    </row>
    <row r="18" spans="2:13" ht="14.25">
      <c r="B18" s="150" t="s">
        <v>170</v>
      </c>
      <c r="C18" s="151"/>
      <c r="D18" s="151"/>
      <c r="E18" s="151"/>
      <c r="F18" s="151"/>
      <c r="G18" s="151"/>
      <c r="H18" s="151"/>
      <c r="I18" s="68"/>
      <c r="J18" s="68"/>
      <c r="K18" s="68"/>
      <c r="L18" s="68"/>
      <c r="M18" s="66"/>
    </row>
    <row r="19" spans="2:13" ht="15" thickBot="1">
      <c r="B19" s="152"/>
      <c r="C19" s="153"/>
      <c r="D19" s="153"/>
      <c r="E19" s="153"/>
      <c r="F19" s="153"/>
      <c r="G19" s="153"/>
      <c r="H19" s="153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24</v>
      </c>
      <c r="I7">
        <f>H7*2-H7</f>
        <v>24</v>
      </c>
    </row>
    <row r="8" spans="1:9" ht="18.75" customHeight="1">
      <c r="A8" s="7"/>
      <c r="C8" s="1"/>
      <c r="G8" s="46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9909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140424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41753</v>
      </c>
      <c r="H10" s="9">
        <f>G10</f>
        <v>41753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54825</v>
      </c>
      <c r="I11" s="42">
        <f>6-LEN(H11)</f>
        <v>1</v>
      </c>
      <c r="J11" s="87" t="str">
        <f>CONCATENATE(LOOKUP(I11,K16:L37),H11)</f>
        <v>054825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SUBSTITUTE(G12," ","")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5</v>
      </c>
      <c r="O16" t="str">
        <f>MID($H$23,5,1)</f>
        <v>8</v>
      </c>
      <c r="P16" t="str">
        <f>MID($H$23,7,1)</f>
        <v>5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4</v>
      </c>
      <c r="O17" t="str">
        <f>MID($H$23,6,1)</f>
        <v>2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005482500000000000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3"/>
  <sheetViews>
    <sheetView showGridLines="0" showZeros="0" zoomScalePageLayoutView="0" workbookViewId="0" topLeftCell="A1">
      <selection activeCell="F17" sqref="F17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98" t="s">
        <v>150</v>
      </c>
      <c r="B1" s="199"/>
      <c r="C1" s="199"/>
      <c r="D1" s="199"/>
      <c r="E1" s="199"/>
      <c r="F1" s="199"/>
      <c r="G1" s="200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67">
        <v>9909</v>
      </c>
      <c r="P3" s="167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205" t="s">
        <v>174</v>
      </c>
      <c r="C4" s="206"/>
      <c r="D4" s="207"/>
      <c r="E4" s="96"/>
      <c r="F4" s="96"/>
      <c r="G4" s="96"/>
      <c r="H4" s="96"/>
      <c r="I4" s="116"/>
      <c r="J4" s="116"/>
      <c r="K4" s="169"/>
      <c r="L4" s="169"/>
      <c r="M4" s="169"/>
      <c r="N4" s="115" t="s">
        <v>4</v>
      </c>
      <c r="O4" s="166">
        <f ca="1">TODAY()</f>
        <v>41753</v>
      </c>
      <c r="P4" s="167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201" t="s">
        <v>3</v>
      </c>
      <c r="C5" s="202"/>
      <c r="D5" s="203"/>
      <c r="E5" s="97"/>
      <c r="F5" s="97"/>
      <c r="G5" s="97"/>
      <c r="H5" s="97"/>
      <c r="I5" s="117"/>
      <c r="J5" s="117"/>
      <c r="K5" s="118"/>
      <c r="L5" s="119">
        <f ca="1">NOW()</f>
        <v>41753.54825034722</v>
      </c>
      <c r="M5" s="112"/>
      <c r="N5" s="115" t="s">
        <v>162</v>
      </c>
      <c r="O5" s="168"/>
      <c r="P5" s="168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76"/>
      <c r="D6" s="177"/>
      <c r="E6" s="138"/>
      <c r="F6" s="138"/>
      <c r="G6" s="138"/>
      <c r="H6" s="138"/>
      <c r="I6" s="103"/>
      <c r="J6" s="103"/>
      <c r="K6" s="111"/>
      <c r="L6" s="112" t="str">
        <f>MID(L5,7,5)</f>
        <v>54825</v>
      </c>
      <c r="M6" s="112"/>
      <c r="N6" s="104" t="s">
        <v>165</v>
      </c>
      <c r="O6" s="194">
        <f>M16</f>
        <v>999</v>
      </c>
      <c r="P6" s="194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77"/>
      <c r="D7" s="177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76"/>
      <c r="D8" s="177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204"/>
      <c r="D9" s="204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95"/>
      <c r="C10" s="196"/>
      <c r="D10" s="197"/>
      <c r="E10" s="89"/>
      <c r="F10" s="170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71"/>
      <c r="H10" s="172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173"/>
      <c r="G11" s="174"/>
      <c r="H11" s="175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8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9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1*MID(M20,ROW(1:30),1)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84" t="s">
        <v>168</v>
      </c>
      <c r="C15" s="184"/>
      <c r="D15" s="184"/>
      <c r="E15" s="97"/>
      <c r="F15" s="97"/>
      <c r="G15" s="97"/>
      <c r="H15" s="97"/>
      <c r="I15" s="117"/>
      <c r="J15" s="117"/>
      <c r="K15" s="125"/>
      <c r="L15" s="131">
        <f>1*MID(M20,ROW(2:30),1)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85"/>
      <c r="C16" s="186"/>
      <c r="D16" s="187"/>
      <c r="E16" s="140"/>
      <c r="F16" s="140"/>
      <c r="G16" s="140"/>
      <c r="H16" s="140"/>
      <c r="I16" s="100"/>
      <c r="J16" s="100"/>
      <c r="L16" s="131">
        <f>1*MID(M20,ROW(3:30),1)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88"/>
      <c r="C17" s="189"/>
      <c r="D17" s="190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91"/>
      <c r="C18" s="192"/>
      <c r="D18" s="193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3</v>
      </c>
      <c r="M20" s="125" t="str">
        <f>VLOOKUP(L20,B29:D31,2,FALSE)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78" t="s">
        <v>164</v>
      </c>
      <c r="C21" s="179"/>
      <c r="D21" s="180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81"/>
      <c r="C22" s="182"/>
      <c r="D22" s="183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 hidden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46" t="s">
        <v>177</v>
      </c>
      <c r="D29" s="147"/>
      <c r="E29" s="92">
        <v>500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">
        <v>2</v>
      </c>
      <c r="C30" s="146" t="s">
        <v>178</v>
      </c>
      <c r="D30" s="147"/>
      <c r="E30" s="92">
        <v>501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2" ht="15" hidden="1">
      <c r="A31" s="132"/>
      <c r="B31" s="141">
        <v>3</v>
      </c>
      <c r="C31" s="164" t="s">
        <v>173</v>
      </c>
      <c r="D31" s="165"/>
      <c r="E31" s="92">
        <v>999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ht="12.75" hidden="1">
      <c r="A32" s="132"/>
      <c r="B32" s="141"/>
      <c r="C32" s="91"/>
      <c r="D32" s="91"/>
      <c r="E32" s="91"/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1"/>
      <c r="C34" s="91"/>
      <c r="D34" s="91"/>
      <c r="E34" s="91"/>
      <c r="F34" s="14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1"/>
      <c r="C35" s="91"/>
      <c r="D35" s="91"/>
      <c r="E35" s="91"/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01"/>
      <c r="C39" s="14"/>
      <c r="D39" s="14"/>
      <c r="E39" s="14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2:8" ht="12.75">
      <c r="B42" s="101"/>
      <c r="C42" s="14"/>
      <c r="D42" s="14"/>
      <c r="E42" s="14"/>
      <c r="F42" s="14"/>
      <c r="G42" s="14"/>
      <c r="H42" s="14"/>
    </row>
    <row r="43" spans="2:8" ht="12.75">
      <c r="B43" s="101"/>
      <c r="C43" s="14"/>
      <c r="D43" s="14"/>
      <c r="E43" s="14"/>
      <c r="F43" s="14"/>
      <c r="G43" s="14"/>
      <c r="H43" s="14"/>
    </row>
  </sheetData>
  <sheetProtection password="CEE9" sheet="1"/>
  <mergeCells count="18">
    <mergeCell ref="B10:D10"/>
    <mergeCell ref="C7:D7"/>
    <mergeCell ref="A1:G1"/>
    <mergeCell ref="B5:D5"/>
    <mergeCell ref="C9:D9"/>
    <mergeCell ref="O3:P3"/>
    <mergeCell ref="C8:D8"/>
    <mergeCell ref="B4:D4"/>
    <mergeCell ref="C31:D31"/>
    <mergeCell ref="O4:P4"/>
    <mergeCell ref="O5:P5"/>
    <mergeCell ref="K4:M4"/>
    <mergeCell ref="F10:H11"/>
    <mergeCell ref="C6:D6"/>
    <mergeCell ref="B21:D22"/>
    <mergeCell ref="B15:D15"/>
    <mergeCell ref="B16:D18"/>
    <mergeCell ref="O6:P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33" t="s">
        <v>8</v>
      </c>
      <c r="D2" s="234"/>
      <c r="E2" s="234"/>
      <c r="F2" s="234"/>
      <c r="G2" s="234"/>
      <c r="H2" s="235"/>
      <c r="I2" s="236" t="s">
        <v>176</v>
      </c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2:20" ht="15" customHeight="1" thickBot="1">
      <c r="B3" s="50"/>
      <c r="C3" s="242" t="s">
        <v>159</v>
      </c>
      <c r="D3" s="243"/>
      <c r="E3" s="243"/>
      <c r="F3" s="243"/>
      <c r="G3" s="243"/>
      <c r="H3" s="244"/>
      <c r="I3" s="239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</row>
    <row r="4" spans="2:20" ht="15" customHeight="1">
      <c r="B4" s="51"/>
      <c r="C4" s="245" t="s">
        <v>175</v>
      </c>
      <c r="D4" s="246"/>
      <c r="E4" s="246"/>
      <c r="F4" s="246"/>
      <c r="G4" s="246"/>
      <c r="H4" s="247"/>
      <c r="I4" s="23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1"/>
    </row>
    <row r="5" spans="2:20" ht="13.5" customHeight="1" thickBot="1">
      <c r="B5" s="51"/>
      <c r="C5" s="248"/>
      <c r="D5" s="249"/>
      <c r="E5" s="249"/>
      <c r="F5" s="249"/>
      <c r="G5" s="249"/>
      <c r="H5" s="250"/>
      <c r="I5" s="239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</row>
    <row r="6" spans="2:20" ht="12.75">
      <c r="B6" s="52"/>
      <c r="C6" s="15"/>
      <c r="D6" s="21" t="s">
        <v>154</v>
      </c>
      <c r="E6" s="17"/>
      <c r="F6" s="225">
        <f>CARGA!C6</f>
        <v>0</v>
      </c>
      <c r="G6" s="225"/>
      <c r="H6" s="225"/>
      <c r="I6" s="208" t="s">
        <v>167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2:20" ht="12.75">
      <c r="B7" s="52"/>
      <c r="C7" s="15"/>
      <c r="D7" s="18" t="s">
        <v>9</v>
      </c>
      <c r="E7" s="19"/>
      <c r="F7" s="225">
        <f>CARGA!C7</f>
        <v>0</v>
      </c>
      <c r="G7" s="225"/>
      <c r="H7" s="225"/>
      <c r="I7" s="210">
        <f>CARGA!B16</f>
        <v>0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</row>
    <row r="8" spans="2:20" ht="12.75">
      <c r="B8" s="52"/>
      <c r="C8" s="20"/>
      <c r="D8" s="21" t="s">
        <v>12</v>
      </c>
      <c r="E8" s="17"/>
      <c r="F8" s="251">
        <f>CARGA!C8</f>
        <v>0</v>
      </c>
      <c r="G8" s="225"/>
      <c r="H8" s="225"/>
      <c r="I8" s="213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</row>
    <row r="9" spans="2:20" ht="12.75">
      <c r="B9" s="52"/>
      <c r="C9" s="20"/>
      <c r="D9" s="18" t="s">
        <v>155</v>
      </c>
      <c r="E9" s="19"/>
      <c r="F9" s="225" t="str">
        <f>CARGA!M20</f>
        <v>999   Debe Seleccionar un Concepto Para Continuar</v>
      </c>
      <c r="G9" s="225"/>
      <c r="H9" s="225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</row>
    <row r="10" spans="2:20" ht="12.75">
      <c r="B10" s="52"/>
      <c r="C10" s="20"/>
      <c r="D10" s="21"/>
      <c r="E10" s="17"/>
      <c r="F10" s="225"/>
      <c r="G10" s="225"/>
      <c r="H10" s="225"/>
      <c r="I10" s="213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</row>
    <row r="11" spans="2:20" ht="12.75">
      <c r="B11" s="52"/>
      <c r="C11" s="20"/>
      <c r="D11" s="18" t="s">
        <v>162</v>
      </c>
      <c r="E11" s="19"/>
      <c r="F11" s="252" t="str">
        <f>CARGA!L6</f>
        <v>54825</v>
      </c>
      <c r="G11" s="252"/>
      <c r="H11" s="252"/>
      <c r="I11" s="213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2:20" ht="12.75">
      <c r="B12" s="52"/>
      <c r="C12" s="22"/>
      <c r="D12" s="23"/>
      <c r="E12" s="24"/>
      <c r="F12" s="25"/>
      <c r="G12" s="25"/>
      <c r="H12" s="26"/>
      <c r="I12" s="216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</row>
    <row r="13" spans="2:20" ht="12.75">
      <c r="B13" s="52"/>
      <c r="C13" s="20"/>
      <c r="D13" s="27"/>
      <c r="E13" s="28"/>
      <c r="F13" s="28"/>
      <c r="G13" s="254" t="s">
        <v>156</v>
      </c>
      <c r="H13" s="254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53">
        <v>1</v>
      </c>
      <c r="C14" s="20"/>
      <c r="D14" s="31"/>
      <c r="E14" s="29"/>
      <c r="F14" s="76" t="s">
        <v>157</v>
      </c>
      <c r="G14" s="255">
        <f>CARGA!C12</f>
        <v>0</v>
      </c>
      <c r="H14" s="25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53"/>
      <c r="C15" s="20"/>
      <c r="D15" s="31"/>
      <c r="E15" s="29"/>
      <c r="F15" s="77" t="s">
        <v>158</v>
      </c>
      <c r="G15" s="255">
        <f>CARGA!C13</f>
        <v>0</v>
      </c>
      <c r="H15" s="25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53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6" t="s">
        <v>160</v>
      </c>
      <c r="E17" s="226"/>
      <c r="F17" s="226"/>
      <c r="G17" s="226"/>
      <c r="H17" s="226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19" t="e">
        <f>CODIGO!C5</f>
        <v>#VALUE!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</row>
    <row r="19" spans="2:20" ht="21.75" customHeight="1"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</row>
    <row r="20" spans="2:20" ht="9.75" customHeight="1">
      <c r="B20" s="227" t="e">
        <f>CODIGO!E21</f>
        <v>#VALUE!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9"/>
    </row>
    <row r="21" spans="2:20" s="36" customFormat="1" ht="15.75" customHeight="1" thickBot="1">
      <c r="B21" s="257" t="s">
        <v>10</v>
      </c>
      <c r="C21" s="258"/>
      <c r="D21" s="259" t="s">
        <v>11</v>
      </c>
      <c r="E21" s="259"/>
      <c r="F21" s="260" t="str">
        <f>NUMERO!B6</f>
        <v>  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33" t="s">
        <v>8</v>
      </c>
      <c r="D23" s="234"/>
      <c r="E23" s="234"/>
      <c r="F23" s="234"/>
      <c r="G23" s="234"/>
      <c r="H23" s="235"/>
      <c r="I23" s="236" t="str">
        <f>I2</f>
        <v>Canon Hidrocarburíficos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8"/>
      <c r="V23" s="30"/>
    </row>
    <row r="24" spans="2:20" s="36" customFormat="1" ht="15.75" customHeight="1" thickBot="1">
      <c r="B24" s="50"/>
      <c r="C24" s="242" t="s">
        <v>159</v>
      </c>
      <c r="D24" s="243"/>
      <c r="E24" s="243"/>
      <c r="F24" s="243"/>
      <c r="G24" s="243"/>
      <c r="H24" s="244"/>
      <c r="I24" s="239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1"/>
    </row>
    <row r="25" spans="2:20" s="36" customFormat="1" ht="12.75" customHeight="1">
      <c r="B25" s="51"/>
      <c r="C25" s="245" t="str">
        <f>C4</f>
        <v>Para Ser Depositado En  Subcuenta Nro. (01) 923140/0</v>
      </c>
      <c r="D25" s="246"/>
      <c r="E25" s="246"/>
      <c r="F25" s="246"/>
      <c r="G25" s="246"/>
      <c r="H25" s="247"/>
      <c r="I25" s="239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1"/>
    </row>
    <row r="26" spans="2:20" s="36" customFormat="1" ht="13.5" customHeight="1" thickBot="1">
      <c r="B26" s="51"/>
      <c r="C26" s="248"/>
      <c r="D26" s="249"/>
      <c r="E26" s="249"/>
      <c r="F26" s="249"/>
      <c r="G26" s="249"/>
      <c r="H26" s="250"/>
      <c r="I26" s="262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4"/>
    </row>
    <row r="27" spans="2:20" s="36" customFormat="1" ht="12.75" customHeight="1">
      <c r="B27" s="52"/>
      <c r="C27" s="15"/>
      <c r="D27" s="21" t="s">
        <v>154</v>
      </c>
      <c r="E27" s="17"/>
      <c r="F27" s="225">
        <f aca="true" t="shared" si="0" ref="F27:F32">F6</f>
        <v>0</v>
      </c>
      <c r="G27" s="225"/>
      <c r="H27" s="225"/>
      <c r="I27" s="208" t="s">
        <v>167</v>
      </c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9"/>
    </row>
    <row r="28" spans="2:20" s="36" customFormat="1" ht="12.75" customHeight="1">
      <c r="B28" s="52"/>
      <c r="C28" s="15"/>
      <c r="D28" s="18" t="s">
        <v>9</v>
      </c>
      <c r="E28" s="19"/>
      <c r="F28" s="225">
        <f t="shared" si="0"/>
        <v>0</v>
      </c>
      <c r="G28" s="225"/>
      <c r="H28" s="225"/>
      <c r="I28" s="210">
        <f>I7</f>
        <v>0</v>
      </c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</row>
    <row r="29" spans="2:20" s="36" customFormat="1" ht="12.75">
      <c r="B29" s="52"/>
      <c r="C29" s="20"/>
      <c r="D29" s="21" t="s">
        <v>12</v>
      </c>
      <c r="E29" s="17"/>
      <c r="F29" s="225">
        <f t="shared" si="0"/>
        <v>0</v>
      </c>
      <c r="G29" s="225"/>
      <c r="H29" s="225"/>
      <c r="I29" s="213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5"/>
    </row>
    <row r="30" spans="2:20" s="36" customFormat="1" ht="12.75">
      <c r="B30" s="52"/>
      <c r="C30" s="20"/>
      <c r="D30" s="18" t="s">
        <v>155</v>
      </c>
      <c r="E30" s="19"/>
      <c r="F30" s="225" t="str">
        <f t="shared" si="0"/>
        <v>999   Debe Seleccionar un Concepto Para Continuar</v>
      </c>
      <c r="G30" s="225"/>
      <c r="H30" s="225"/>
      <c r="I30" s="213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</row>
    <row r="31" spans="2:20" s="36" customFormat="1" ht="12.75">
      <c r="B31" s="52"/>
      <c r="C31" s="20"/>
      <c r="D31" s="21"/>
      <c r="E31" s="17"/>
      <c r="F31" s="225">
        <f t="shared" si="0"/>
        <v>0</v>
      </c>
      <c r="G31" s="225"/>
      <c r="H31" s="225"/>
      <c r="I31" s="213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</row>
    <row r="32" spans="2:20" s="36" customFormat="1" ht="12.75">
      <c r="B32" s="52"/>
      <c r="C32" s="20"/>
      <c r="D32" s="18" t="s">
        <v>162</v>
      </c>
      <c r="E32" s="19"/>
      <c r="F32" s="252" t="str">
        <f t="shared" si="0"/>
        <v>54825</v>
      </c>
      <c r="G32" s="252"/>
      <c r="H32" s="252"/>
      <c r="I32" s="213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16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</row>
    <row r="34" spans="2:20" s="36" customFormat="1" ht="12.75">
      <c r="B34" s="52"/>
      <c r="C34" s="20"/>
      <c r="D34" s="27"/>
      <c r="E34" s="28"/>
      <c r="F34" s="28"/>
      <c r="G34" s="254" t="s">
        <v>156</v>
      </c>
      <c r="H34" s="254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53">
        <v>2</v>
      </c>
      <c r="C35" s="20"/>
      <c r="D35" s="31"/>
      <c r="E35" s="29"/>
      <c r="F35" s="76" t="s">
        <v>157</v>
      </c>
      <c r="G35" s="255">
        <f>G14</f>
        <v>0</v>
      </c>
      <c r="H35" s="25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53"/>
      <c r="C36" s="20"/>
      <c r="D36" s="31"/>
      <c r="E36" s="29"/>
      <c r="F36" s="77" t="s">
        <v>158</v>
      </c>
      <c r="G36" s="255">
        <f>G15</f>
        <v>0</v>
      </c>
      <c r="H36" s="256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53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6" t="s">
        <v>160</v>
      </c>
      <c r="E38" s="226"/>
      <c r="F38" s="226"/>
      <c r="G38" s="226"/>
      <c r="H38" s="226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19" t="e">
        <f>B18</f>
        <v>#VALUE!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1"/>
    </row>
    <row r="40" spans="2:20" s="36" customFormat="1" ht="21.75" customHeight="1"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</row>
    <row r="41" spans="2:20" s="36" customFormat="1" ht="9.75" customHeight="1">
      <c r="B41" s="230" t="e">
        <f>B20</f>
        <v>#VALUE!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</row>
    <row r="42" spans="2:20" s="36" customFormat="1" ht="15" customHeight="1" thickBot="1">
      <c r="B42" s="268" t="s">
        <v>171</v>
      </c>
      <c r="C42" s="269"/>
      <c r="D42" s="259" t="s">
        <v>11</v>
      </c>
      <c r="E42" s="259"/>
      <c r="F42" s="260" t="str">
        <f>F21</f>
        <v>  </v>
      </c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1"/>
    </row>
    <row r="43" s="36" customFormat="1" ht="15.75" customHeight="1" thickBot="1"/>
    <row r="44" spans="2:20" s="36" customFormat="1" ht="15.75" customHeight="1">
      <c r="B44" s="49"/>
      <c r="C44" s="233" t="s">
        <v>8</v>
      </c>
      <c r="D44" s="234"/>
      <c r="E44" s="234"/>
      <c r="F44" s="234"/>
      <c r="G44" s="234"/>
      <c r="H44" s="235"/>
      <c r="I44" s="236" t="str">
        <f>I23</f>
        <v>Canon Hidrocarburíficos</v>
      </c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8"/>
    </row>
    <row r="45" spans="2:20" s="36" customFormat="1" ht="15.75" customHeight="1" thickBot="1">
      <c r="B45" s="50"/>
      <c r="C45" s="242" t="s">
        <v>159</v>
      </c>
      <c r="D45" s="243"/>
      <c r="E45" s="243"/>
      <c r="F45" s="243"/>
      <c r="G45" s="243"/>
      <c r="H45" s="244"/>
      <c r="I45" s="239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1"/>
    </row>
    <row r="46" spans="2:20" s="36" customFormat="1" ht="12.75" customHeight="1">
      <c r="B46" s="51"/>
      <c r="C46" s="245" t="str">
        <f>C4</f>
        <v>Para Ser Depositado En  Subcuenta Nro. (01) 923140/0</v>
      </c>
      <c r="D46" s="246"/>
      <c r="E46" s="246"/>
      <c r="F46" s="246"/>
      <c r="G46" s="246"/>
      <c r="H46" s="247"/>
      <c r="I46" s="239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1"/>
    </row>
    <row r="47" spans="2:20" s="36" customFormat="1" ht="15.75" customHeight="1" thickBot="1">
      <c r="B47" s="51"/>
      <c r="C47" s="248"/>
      <c r="D47" s="249"/>
      <c r="E47" s="249"/>
      <c r="F47" s="249"/>
      <c r="G47" s="249"/>
      <c r="H47" s="250"/>
      <c r="I47" s="239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1"/>
    </row>
    <row r="48" spans="2:20" s="36" customFormat="1" ht="15.75" customHeight="1">
      <c r="B48" s="52"/>
      <c r="C48" s="15"/>
      <c r="D48" s="16" t="s">
        <v>154</v>
      </c>
      <c r="E48" s="17"/>
      <c r="F48" s="225">
        <f aca="true" t="shared" si="1" ref="F48:F53">F27</f>
        <v>0</v>
      </c>
      <c r="G48" s="225"/>
      <c r="H48" s="225"/>
      <c r="I48" s="208" t="s">
        <v>167</v>
      </c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9"/>
    </row>
    <row r="49" spans="2:20" s="36" customFormat="1" ht="15" customHeight="1">
      <c r="B49" s="52"/>
      <c r="C49" s="15"/>
      <c r="D49" s="18" t="s">
        <v>9</v>
      </c>
      <c r="E49" s="19"/>
      <c r="F49" s="265">
        <f t="shared" si="1"/>
        <v>0</v>
      </c>
      <c r="G49" s="266"/>
      <c r="H49" s="267"/>
      <c r="I49" s="210">
        <f>I7</f>
        <v>0</v>
      </c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</row>
    <row r="50" spans="2:20" s="36" customFormat="1" ht="15.75" customHeight="1">
      <c r="B50" s="52"/>
      <c r="C50" s="20"/>
      <c r="D50" s="21" t="s">
        <v>12</v>
      </c>
      <c r="E50" s="17"/>
      <c r="F50" s="265">
        <f t="shared" si="1"/>
        <v>0</v>
      </c>
      <c r="G50" s="266"/>
      <c r="H50" s="267"/>
      <c r="I50" s="213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</row>
    <row r="51" spans="2:20" s="36" customFormat="1" ht="12.75">
      <c r="B51" s="52"/>
      <c r="C51" s="20"/>
      <c r="D51" s="18" t="s">
        <v>155</v>
      </c>
      <c r="E51" s="19"/>
      <c r="F51" s="265" t="str">
        <f t="shared" si="1"/>
        <v>999   Debe Seleccionar un Concepto Para Continuar</v>
      </c>
      <c r="G51" s="266"/>
      <c r="H51" s="267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</row>
    <row r="52" spans="2:20" s="36" customFormat="1" ht="12.75">
      <c r="B52" s="52"/>
      <c r="C52" s="20"/>
      <c r="D52" s="21"/>
      <c r="E52" s="17"/>
      <c r="F52" s="265">
        <f t="shared" si="1"/>
        <v>0</v>
      </c>
      <c r="G52" s="266"/>
      <c r="H52" s="267"/>
      <c r="I52" s="213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</row>
    <row r="53" spans="2:20" s="36" customFormat="1" ht="12.75">
      <c r="B53" s="52"/>
      <c r="C53" s="20"/>
      <c r="D53" s="18" t="s">
        <v>162</v>
      </c>
      <c r="E53" s="19"/>
      <c r="F53" s="252" t="str">
        <f t="shared" si="1"/>
        <v>54825</v>
      </c>
      <c r="G53" s="252"/>
      <c r="H53" s="252"/>
      <c r="I53" s="213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5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16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8"/>
    </row>
    <row r="55" spans="2:20" s="36" customFormat="1" ht="12.75">
      <c r="B55" s="52"/>
      <c r="C55" s="20"/>
      <c r="D55" s="27"/>
      <c r="E55" s="28"/>
      <c r="F55" s="28"/>
      <c r="G55" s="254" t="s">
        <v>156</v>
      </c>
      <c r="H55" s="254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53">
        <v>3</v>
      </c>
      <c r="C56" s="20"/>
      <c r="D56" s="31"/>
      <c r="E56" s="29"/>
      <c r="F56" s="76" t="s">
        <v>157</v>
      </c>
      <c r="G56" s="255">
        <f>G35</f>
        <v>0</v>
      </c>
      <c r="H56" s="25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53"/>
      <c r="C57" s="20"/>
      <c r="D57" s="31"/>
      <c r="E57" s="29"/>
      <c r="F57" s="77" t="s">
        <v>158</v>
      </c>
      <c r="G57" s="255">
        <f>G36</f>
        <v>0</v>
      </c>
      <c r="H57" s="25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53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6" t="s">
        <v>160</v>
      </c>
      <c r="E59" s="226"/>
      <c r="F59" s="226"/>
      <c r="G59" s="226"/>
      <c r="H59" s="226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75" t="e">
        <f>B18</f>
        <v>#VALUE!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7"/>
    </row>
    <row r="61" spans="2:20" s="36" customFormat="1" ht="21.75" customHeight="1">
      <c r="B61" s="278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80"/>
    </row>
    <row r="62" spans="2:20" s="36" customFormat="1" ht="9.75" customHeight="1">
      <c r="B62" s="227" t="e">
        <f>B41</f>
        <v>#VALUE!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9"/>
    </row>
    <row r="63" spans="2:20" s="36" customFormat="1" ht="13.5" thickBot="1">
      <c r="B63" s="270" t="s">
        <v>12</v>
      </c>
      <c r="C63" s="271"/>
      <c r="D63" s="270" t="s">
        <v>11</v>
      </c>
      <c r="E63" s="271"/>
      <c r="F63" s="272" t="str">
        <f>F21</f>
        <v>  </v>
      </c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4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selectLockedCells="1" selectUnlockedCells="1"/>
  <mergeCells count="66">
    <mergeCell ref="B63:C63"/>
    <mergeCell ref="D63:E63"/>
    <mergeCell ref="F63:T63"/>
    <mergeCell ref="B62:T62"/>
    <mergeCell ref="F50:H50"/>
    <mergeCell ref="G56:H56"/>
    <mergeCell ref="B56:B58"/>
    <mergeCell ref="B60:T61"/>
    <mergeCell ref="G57:H57"/>
    <mergeCell ref="D59:H59"/>
    <mergeCell ref="G34:H34"/>
    <mergeCell ref="G35:H35"/>
    <mergeCell ref="G36:H36"/>
    <mergeCell ref="D38:H38"/>
    <mergeCell ref="F48:H48"/>
    <mergeCell ref="G55:H55"/>
    <mergeCell ref="F49:H49"/>
    <mergeCell ref="C46:H47"/>
    <mergeCell ref="B39:T40"/>
    <mergeCell ref="F51:H51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9:H9"/>
    <mergeCell ref="F10:H10"/>
    <mergeCell ref="F11:H11"/>
    <mergeCell ref="B14:B16"/>
    <mergeCell ref="G13:H13"/>
    <mergeCell ref="G14:H14"/>
    <mergeCell ref="G15:H15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2014-02-13T16:26:59Z</cp:lastPrinted>
  <dcterms:created xsi:type="dcterms:W3CDTF">2004-04-06T19:59:40Z</dcterms:created>
  <dcterms:modified xsi:type="dcterms:W3CDTF">2014-04-24T16:12:47Z</dcterms:modified>
  <cp:category/>
  <cp:version/>
  <cp:contentType/>
  <cp:contentStatus/>
</cp:coreProperties>
</file>